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6" windowWidth="13392" windowHeight="7620"/>
  </bookViews>
  <sheets>
    <sheet name="Sheet1" sheetId="1" r:id="rId1"/>
  </sheets>
  <definedNames>
    <definedName name="solver_adj" localSheetId="0" hidden="1">Sheet1!$F$6:$F$7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Sheet1!$F$6</definedName>
    <definedName name="solver_lhs2" localSheetId="0" hidden="1">Sheet1!$F$6</definedName>
    <definedName name="solver_lhs3" localSheetId="0" hidden="1">Sheet1!$F$7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Sheet1!$I$20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hs1" localSheetId="0" hidden="1">Sheet1!$C$7</definedName>
    <definedName name="solver_rhs2" localSheetId="0" hidden="1">0</definedName>
    <definedName name="solver_rhs3" localSheetId="0" hidden="1">Sheet1!$C$7/100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21" i="1" l="1"/>
  <c r="C22" i="1"/>
  <c r="D21" i="1" l="1"/>
  <c r="E21" i="1" s="1"/>
  <c r="F21" i="1" s="1"/>
  <c r="D22" i="1"/>
  <c r="E22" i="1" s="1"/>
  <c r="F22" i="1" s="1"/>
  <c r="I22" i="1"/>
  <c r="I21" i="1"/>
  <c r="C24" i="1" l="1"/>
  <c r="C23" i="1"/>
  <c r="D24" i="1"/>
  <c r="E24" i="1" s="1"/>
  <c r="F24" i="1" s="1"/>
  <c r="D23" i="1"/>
  <c r="E23" i="1" s="1"/>
  <c r="F23" i="1" l="1"/>
  <c r="I20" i="1" s="1"/>
  <c r="I24" i="1" l="1"/>
  <c r="I23" i="1"/>
</calcChain>
</file>

<file path=xl/comments1.xml><?xml version="1.0" encoding="utf-8"?>
<comments xmlns="http://schemas.openxmlformats.org/spreadsheetml/2006/main">
  <authors>
    <author>alro</author>
  </authors>
  <commentList>
    <comment ref="B8" authorId="0">
      <text>
        <r>
          <rPr>
            <sz val="9"/>
            <color indexed="81"/>
            <rFont val="Tahoma"/>
            <family val="2"/>
          </rPr>
          <t xml:space="preserve">allowable stress
</t>
        </r>
      </text>
    </comment>
    <comment ref="B9" authorId="0">
      <text>
        <r>
          <rPr>
            <sz val="9"/>
            <color indexed="81"/>
            <rFont val="Tahoma"/>
            <family val="2"/>
          </rPr>
          <t xml:space="preserve">density
</t>
        </r>
      </text>
    </comment>
    <comment ref="C20" authorId="0">
      <text>
        <r>
          <rPr>
            <sz val="9"/>
            <color indexed="81"/>
            <rFont val="Tahoma"/>
            <family val="2"/>
          </rPr>
          <t xml:space="preserve"> length of bar</t>
        </r>
      </text>
    </comment>
    <comment ref="D20" authorId="0">
      <text>
        <r>
          <rPr>
            <sz val="9"/>
            <color indexed="81"/>
            <rFont val="Tahoma"/>
            <family val="2"/>
          </rPr>
          <t xml:space="preserve"> force in bar
</t>
        </r>
      </text>
    </comment>
    <comment ref="E20" authorId="0">
      <text>
        <r>
          <rPr>
            <sz val="9"/>
            <color indexed="81"/>
            <rFont val="Tahoma"/>
            <family val="2"/>
          </rPr>
          <t xml:space="preserve"> area of bar
</t>
        </r>
      </text>
    </comment>
    <comment ref="F20" authorId="0">
      <text>
        <r>
          <rPr>
            <sz val="9"/>
            <color indexed="81"/>
            <rFont val="Tahoma"/>
            <family val="2"/>
          </rPr>
          <t xml:space="preserve"> volume of bar</t>
        </r>
      </text>
    </comment>
    <comment ref="H20" authorId="0">
      <text>
        <r>
          <rPr>
            <sz val="9"/>
            <color indexed="81"/>
            <rFont val="Tahoma"/>
            <family val="2"/>
          </rPr>
          <t xml:space="preserve"> volume of truss</t>
        </r>
      </text>
    </comment>
    <comment ref="H23" authorId="0">
      <text>
        <r>
          <rPr>
            <sz val="9"/>
            <color indexed="81"/>
            <rFont val="Tahoma"/>
            <family val="2"/>
          </rPr>
          <t xml:space="preserve"> volume coefficient
</t>
        </r>
      </text>
    </comment>
    <comment ref="H24" authorId="0">
      <text>
        <r>
          <rPr>
            <sz val="9"/>
            <color indexed="81"/>
            <rFont val="Tahoma"/>
            <family val="2"/>
          </rPr>
          <t xml:space="preserve"> strength/weight ratio
 'g'=9.807</t>
        </r>
      </text>
    </comment>
  </commentList>
</comments>
</file>

<file path=xl/sharedStrings.xml><?xml version="1.0" encoding="utf-8"?>
<sst xmlns="http://schemas.openxmlformats.org/spreadsheetml/2006/main" count="35" uniqueCount="29">
  <si>
    <t>Seven-bar Truss</t>
  </si>
  <si>
    <t>Parameters</t>
  </si>
  <si>
    <t>m</t>
  </si>
  <si>
    <t>Variables</t>
  </si>
  <si>
    <t xml:space="preserve">α = </t>
  </si>
  <si>
    <t xml:space="preserve">β = </t>
  </si>
  <si>
    <t>deg</t>
  </si>
  <si>
    <t xml:space="preserve">V = </t>
  </si>
  <si>
    <t xml:space="preserve">n = </t>
  </si>
  <si>
    <t xml:space="preserve">P/W = </t>
  </si>
  <si>
    <t>N</t>
  </si>
  <si>
    <t>Analysis</t>
  </si>
  <si>
    <t>Optimization</t>
  </si>
  <si>
    <t>bar</t>
  </si>
  <si>
    <t>MPa</t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</si>
  <si>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= </t>
    </r>
  </si>
  <si>
    <r>
      <rPr>
        <i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 xml:space="preserve"> = </t>
    </r>
  </si>
  <si>
    <r>
      <rPr>
        <i/>
        <sz val="12"/>
        <color theme="1"/>
        <rFont val="Times New Roman"/>
        <family val="1"/>
      </rPr>
      <t xml:space="preserve">L </t>
    </r>
    <r>
      <rPr>
        <sz val="12"/>
        <color theme="1"/>
        <rFont val="Times New Roman"/>
        <family val="1"/>
      </rPr>
      <t xml:space="preserve">= </t>
    </r>
  </si>
  <si>
    <r>
      <rPr>
        <i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 xml:space="preserve"> = </t>
    </r>
  </si>
  <si>
    <r>
      <t>σ</t>
    </r>
    <r>
      <rPr>
        <vertAlign val="subscript"/>
        <sz val="12"/>
        <color theme="1"/>
        <rFont val="Times New Roman"/>
        <family val="1"/>
      </rPr>
      <t>0</t>
    </r>
    <r>
      <rPr>
        <sz val="12"/>
        <color theme="1"/>
        <rFont val="Times New Roman"/>
        <family val="1"/>
      </rPr>
      <t xml:space="preserve"> =  </t>
    </r>
  </si>
  <si>
    <r>
      <t>ρ</t>
    </r>
    <r>
      <rPr>
        <vertAlign val="subscript"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=</t>
    </r>
  </si>
  <si>
    <r>
      <t>kg/m</t>
    </r>
    <r>
      <rPr>
        <vertAlign val="superscript"/>
        <sz val="12"/>
        <color theme="1"/>
        <rFont val="Times New Roman"/>
        <family val="1"/>
      </rPr>
      <t>3</t>
    </r>
  </si>
  <si>
    <r>
      <t>l</t>
    </r>
    <r>
      <rPr>
        <i/>
        <vertAlign val="subscript"/>
        <sz val="12"/>
        <color theme="1"/>
        <rFont val="Times New Roman"/>
        <family val="1"/>
      </rPr>
      <t>i</t>
    </r>
  </si>
  <si>
    <r>
      <t>F</t>
    </r>
    <r>
      <rPr>
        <i/>
        <vertAlign val="subscript"/>
        <sz val="12"/>
        <color theme="1"/>
        <rFont val="Times New Roman"/>
        <family val="1"/>
      </rPr>
      <t>i</t>
    </r>
  </si>
  <si>
    <r>
      <t>A</t>
    </r>
    <r>
      <rPr>
        <i/>
        <vertAlign val="subscript"/>
        <sz val="12"/>
        <color theme="1"/>
        <rFont val="Times New Roman"/>
        <family val="1"/>
      </rPr>
      <t>i</t>
    </r>
  </si>
  <si>
    <r>
      <rPr>
        <i/>
        <sz val="12"/>
        <color theme="1"/>
        <rFont val="Times New Roman"/>
        <family val="1"/>
      </rPr>
      <t>V</t>
    </r>
    <r>
      <rPr>
        <i/>
        <vertAlign val="subscript"/>
        <sz val="12"/>
        <color theme="1"/>
        <rFont val="Times New Roman"/>
        <family val="1"/>
      </rPr>
      <t>i</t>
    </r>
  </si>
  <si>
    <r>
      <t>mm</t>
    </r>
    <r>
      <rPr>
        <vertAlign val="superscript"/>
        <sz val="12"/>
        <color theme="1"/>
        <rFont val="Times New Roman"/>
        <family val="1"/>
      </rPr>
      <t>2</t>
    </r>
  </si>
  <si>
    <r>
      <t>mm</t>
    </r>
    <r>
      <rPr>
        <vertAlign val="superscript"/>
        <sz val="12"/>
        <color theme="1"/>
        <rFont val="Times New Roman"/>
        <family val="1"/>
      </rPr>
      <t>3</t>
    </r>
  </si>
  <si>
    <t>A. Rothwell.  Optimization Methods in Structural Design  (2017).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</si>
</sst>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E+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70C0"/>
      <name val="Times New Roman"/>
      <family val="1"/>
    </font>
    <font>
      <sz val="12"/>
      <color rgb="FFFF0000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3"/>
      <name val="Times New Roman"/>
      <family val="1"/>
    </font>
    <font>
      <sz val="12"/>
      <color rgb="FF00B0F0"/>
      <name val="Calibri"/>
      <family val="2"/>
      <scheme val="minor"/>
    </font>
    <font>
      <sz val="12"/>
      <color rgb="FF000000"/>
      <name val="Times New Roman"/>
      <family val="1"/>
    </font>
    <font>
      <i/>
      <vertAlign val="subscript"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166" fontId="4" fillId="0" borderId="0" xfId="0" applyNumberFormat="1" applyFont="1"/>
    <xf numFmtId="0" fontId="4" fillId="0" borderId="0" xfId="0" applyFont="1" applyBorder="1" applyAlignment="1">
      <alignment horizontal="right"/>
    </xf>
    <xf numFmtId="1" fontId="8" fillId="0" borderId="0" xfId="0" applyNumberFormat="1" applyFont="1" applyFill="1" applyBorder="1" applyAlignment="1">
      <alignment horizontal="center"/>
    </xf>
    <xf numFmtId="0" fontId="4" fillId="0" borderId="0" xfId="0" applyFont="1" applyBorder="1"/>
    <xf numFmtId="164" fontId="9" fillId="0" borderId="0" xfId="0" applyNumberFormat="1" applyFont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2" fillId="0" borderId="0" xfId="0" applyFont="1"/>
    <xf numFmtId="165" fontId="4" fillId="0" borderId="0" xfId="0" applyNumberFormat="1" applyFont="1" applyAlignment="1">
      <alignment horizontal="center"/>
    </xf>
    <xf numFmtId="0" fontId="13" fillId="0" borderId="0" xfId="0" applyFont="1" applyBorder="1"/>
    <xf numFmtId="0" fontId="14" fillId="0" borderId="0" xfId="0" applyFont="1" applyBorder="1"/>
    <xf numFmtId="0" fontId="5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4" fillId="0" borderId="3" xfId="0" applyFont="1" applyBorder="1"/>
    <xf numFmtId="165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0" fontId="4" fillId="0" borderId="5" xfId="0" applyFont="1" applyBorder="1"/>
    <xf numFmtId="0" fontId="7" fillId="0" borderId="4" xfId="0" applyFont="1" applyBorder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7" fillId="0" borderId="6" xfId="0" applyFont="1" applyBorder="1" applyAlignment="1">
      <alignment horizontal="right"/>
    </xf>
    <xf numFmtId="1" fontId="4" fillId="0" borderId="7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6" fillId="0" borderId="0" xfId="0" applyFont="1"/>
    <xf numFmtId="1" fontId="4" fillId="0" borderId="0" xfId="0" applyNumberFormat="1" applyFont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Alignment="1">
      <alignment horizontal="right"/>
    </xf>
    <xf numFmtId="0" fontId="1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133350</xdr:rowOff>
    </xdr:from>
    <xdr:to>
      <xdr:col>11</xdr:col>
      <xdr:colOff>180975</xdr:colOff>
      <xdr:row>13</xdr:row>
      <xdr:rowOff>68580</xdr:rowOff>
    </xdr:to>
    <xdr:pic>
      <xdr:nvPicPr>
        <xdr:cNvPr id="45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323850"/>
          <a:ext cx="3171825" cy="253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571500</xdr:colOff>
      <xdr:row>10</xdr:row>
      <xdr:rowOff>171450</xdr:rowOff>
    </xdr:from>
    <xdr:to>
      <xdr:col>5</xdr:col>
      <xdr:colOff>200025</xdr:colOff>
      <xdr:row>14</xdr:row>
      <xdr:rowOff>180974</xdr:rowOff>
    </xdr:to>
    <xdr:sp macro="" textlink="">
      <xdr:nvSpPr>
        <xdr:cNvPr id="46" name="TextBox 45"/>
        <xdr:cNvSpPr txBox="1"/>
      </xdr:nvSpPr>
      <xdr:spPr>
        <a:xfrm>
          <a:off x="1303020" y="2084070"/>
          <a:ext cx="2554605" cy="74104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Enter Parameters (in </a:t>
          </a:r>
          <a:r>
            <a:rPr kumimoji="0" lang="en-GB" sz="1200" b="0" i="1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blue</a:t>
          </a:r>
          <a:r>
            <a:rPr kumimoji="0" lang="en-GB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      and Variables (in </a:t>
          </a:r>
          <a:r>
            <a:rPr kumimoji="0" lang="en-GB" sz="1200" b="0" i="1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red</a:t>
          </a:r>
          <a:r>
            <a:rPr kumimoji="0" lang="en-GB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To optimize the truss: click Solver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      on the Data tab, then click Solve</a:t>
          </a:r>
          <a:r>
            <a:rPr kumimoji="0" lang="en-GB" sz="11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1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      </a:t>
          </a:r>
          <a:endParaRPr lang="nl-NL" sz="1100" i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2"/>
  <sheetViews>
    <sheetView tabSelected="1" zoomScaleNormal="100" workbookViewId="0">
      <selection activeCell="A28" sqref="A28"/>
    </sheetView>
  </sheetViews>
  <sheetFormatPr defaultRowHeight="14.4" x14ac:dyDescent="0.3"/>
  <cols>
    <col min="1" max="8" width="10.6640625" customWidth="1"/>
    <col min="9" max="9" width="12.6640625" customWidth="1"/>
    <col min="10" max="12" width="10.6640625" customWidth="1"/>
  </cols>
  <sheetData>
    <row r="1" spans="1:15" ht="16.8" x14ac:dyDescent="0.3">
      <c r="A1" s="39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1"/>
    </row>
    <row r="2" spans="1:15" ht="15.6" x14ac:dyDescent="0.3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5"/>
      <c r="M2" s="5"/>
      <c r="N2" s="1"/>
    </row>
    <row r="3" spans="1:15" ht="15.6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"/>
    </row>
    <row r="4" spans="1:15" ht="15.6" x14ac:dyDescent="0.3">
      <c r="A4" s="5"/>
      <c r="B4" s="7" t="s">
        <v>1</v>
      </c>
      <c r="C4" s="5"/>
      <c r="D4" s="5"/>
      <c r="E4" s="7" t="s">
        <v>3</v>
      </c>
      <c r="F4" s="5"/>
      <c r="G4" s="5"/>
      <c r="H4" s="6"/>
      <c r="I4" s="5"/>
      <c r="J4" s="8"/>
      <c r="K4" s="5"/>
      <c r="L4" s="5"/>
      <c r="M4" s="5"/>
      <c r="N4" s="1"/>
      <c r="O4" s="4"/>
    </row>
    <row r="5" spans="1:15" ht="15.6" x14ac:dyDescent="0.3">
      <c r="A5" s="5"/>
      <c r="B5" s="5"/>
      <c r="C5" s="5"/>
      <c r="D5" s="5"/>
      <c r="E5" s="5"/>
      <c r="F5" s="5"/>
      <c r="G5" s="5"/>
      <c r="H5" s="6"/>
      <c r="I5" s="5"/>
      <c r="J5" s="5"/>
      <c r="K5" s="5"/>
      <c r="L5" s="5"/>
      <c r="M5" s="5"/>
      <c r="N5" s="2"/>
      <c r="O5" s="4"/>
    </row>
    <row r="6" spans="1:15" ht="15.6" x14ac:dyDescent="0.3">
      <c r="A6" s="5"/>
      <c r="B6" s="9" t="s">
        <v>15</v>
      </c>
      <c r="C6" s="10">
        <v>10000</v>
      </c>
      <c r="D6" s="11" t="s">
        <v>10</v>
      </c>
      <c r="E6" s="9" t="s">
        <v>16</v>
      </c>
      <c r="F6" s="12">
        <v>0.2</v>
      </c>
      <c r="G6" s="11" t="s">
        <v>2</v>
      </c>
      <c r="H6" s="6"/>
      <c r="I6" s="5"/>
      <c r="J6" s="5"/>
      <c r="K6" s="5"/>
      <c r="L6" s="5"/>
      <c r="M6" s="5"/>
      <c r="N6" s="2"/>
      <c r="O6" s="4"/>
    </row>
    <row r="7" spans="1:15" ht="15.6" x14ac:dyDescent="0.3">
      <c r="A7" s="5"/>
      <c r="B7" s="9" t="s">
        <v>17</v>
      </c>
      <c r="C7" s="13">
        <v>1</v>
      </c>
      <c r="D7" s="11" t="s">
        <v>2</v>
      </c>
      <c r="E7" s="9" t="s">
        <v>18</v>
      </c>
      <c r="F7" s="12">
        <v>0.5</v>
      </c>
      <c r="G7" s="11" t="s">
        <v>2</v>
      </c>
      <c r="H7" s="6"/>
      <c r="I7" s="5"/>
      <c r="J7" s="5"/>
      <c r="K7" s="5"/>
      <c r="L7" s="5"/>
      <c r="M7" s="5"/>
      <c r="N7" s="1"/>
    </row>
    <row r="8" spans="1:15" ht="18" x14ac:dyDescent="0.4">
      <c r="A8" s="6"/>
      <c r="B8" s="14" t="s">
        <v>19</v>
      </c>
      <c r="C8" s="10">
        <v>400</v>
      </c>
      <c r="D8" s="11" t="s">
        <v>14</v>
      </c>
      <c r="E8" s="5"/>
      <c r="F8" s="5"/>
      <c r="G8" s="5"/>
      <c r="H8" s="5"/>
      <c r="I8" s="5"/>
      <c r="J8" s="5"/>
      <c r="K8" s="5"/>
      <c r="L8" s="5"/>
      <c r="M8" s="5"/>
      <c r="N8" s="1"/>
    </row>
    <row r="9" spans="1:15" ht="19.8" x14ac:dyDescent="0.4">
      <c r="A9" s="5"/>
      <c r="B9" s="9" t="s">
        <v>20</v>
      </c>
      <c r="C9" s="10">
        <v>2780</v>
      </c>
      <c r="D9" s="11" t="s">
        <v>21</v>
      </c>
      <c r="E9" s="5"/>
      <c r="F9" s="15"/>
      <c r="G9" s="5"/>
      <c r="H9" s="5"/>
      <c r="I9" s="5"/>
      <c r="J9" s="5"/>
      <c r="K9" s="5"/>
      <c r="L9" s="5"/>
      <c r="M9" s="5"/>
      <c r="N9" s="1"/>
    </row>
    <row r="10" spans="1:15" ht="15.6" x14ac:dyDescent="0.3">
      <c r="A10" s="5"/>
      <c r="B10" s="5"/>
      <c r="C10" s="5"/>
      <c r="D10" s="5"/>
      <c r="E10" s="5"/>
      <c r="F10" s="16"/>
      <c r="G10" s="5"/>
      <c r="H10" s="5"/>
      <c r="I10" s="5"/>
      <c r="J10" s="5"/>
      <c r="K10" s="5"/>
      <c r="L10" s="5"/>
      <c r="M10" s="5"/>
      <c r="N10" s="1"/>
      <c r="O10" s="4"/>
    </row>
    <row r="11" spans="1:15" ht="15.6" x14ac:dyDescent="0.3">
      <c r="A11" s="6"/>
      <c r="B11" s="6"/>
      <c r="C11" s="6"/>
      <c r="D11" s="6"/>
      <c r="E11" s="6"/>
      <c r="F11" s="17"/>
      <c r="G11" s="5"/>
      <c r="H11" s="5"/>
      <c r="I11" s="5"/>
      <c r="J11" s="5"/>
      <c r="K11" s="5"/>
      <c r="L11" s="5"/>
      <c r="M11" s="5"/>
      <c r="N11" s="1"/>
    </row>
    <row r="12" spans="1:15" ht="15.6" x14ac:dyDescent="0.3">
      <c r="A12" s="6"/>
      <c r="B12" s="18"/>
      <c r="C12" s="19"/>
      <c r="D12" s="19"/>
      <c r="E12" s="19"/>
      <c r="F12" s="19"/>
      <c r="G12" s="6"/>
      <c r="H12" s="6"/>
      <c r="I12" s="6"/>
      <c r="J12" s="6"/>
      <c r="K12" s="6"/>
      <c r="L12" s="5"/>
      <c r="M12" s="5"/>
      <c r="N12" s="1"/>
    </row>
    <row r="13" spans="1:15" ht="15.6" x14ac:dyDescent="0.3">
      <c r="A13" s="6"/>
      <c r="B13" s="18"/>
      <c r="C13" s="19"/>
      <c r="D13" s="19"/>
      <c r="E13" s="19"/>
      <c r="F13" s="6"/>
      <c r="G13" s="6"/>
      <c r="H13" s="6"/>
      <c r="I13" s="6"/>
      <c r="J13" s="6"/>
      <c r="K13" s="6"/>
      <c r="L13" s="5"/>
      <c r="M13" s="5"/>
      <c r="N13" s="1"/>
    </row>
    <row r="14" spans="1:15" ht="15.6" x14ac:dyDescent="0.3">
      <c r="A14" s="6"/>
      <c r="B14" s="18"/>
      <c r="C14" s="19"/>
      <c r="D14" s="19"/>
      <c r="E14" s="19"/>
      <c r="F14" s="19"/>
      <c r="G14" s="5"/>
      <c r="H14" s="5"/>
      <c r="I14" s="5"/>
      <c r="J14" s="5"/>
      <c r="K14" s="5"/>
      <c r="L14" s="20"/>
      <c r="M14" s="5"/>
      <c r="N14" s="1"/>
    </row>
    <row r="15" spans="1:15" ht="15.6" x14ac:dyDescent="0.3">
      <c r="A15" s="6"/>
      <c r="B15" s="18"/>
      <c r="C15" s="19"/>
      <c r="D15" s="19"/>
      <c r="E15" s="19"/>
      <c r="F15" s="19"/>
      <c r="G15" s="19"/>
      <c r="H15" s="6"/>
      <c r="I15" s="6"/>
      <c r="J15" s="6"/>
      <c r="K15" s="5"/>
      <c r="L15" s="20"/>
      <c r="M15" s="5"/>
      <c r="N15" s="1"/>
    </row>
    <row r="16" spans="1:15" ht="15.6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5"/>
      <c r="L16" s="5"/>
      <c r="M16" s="5"/>
      <c r="N16" s="1"/>
    </row>
    <row r="17" spans="1:14" ht="15.6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5"/>
      <c r="M17" s="5"/>
      <c r="N17" s="1"/>
    </row>
    <row r="18" spans="1:14" ht="15.6" x14ac:dyDescent="0.3">
      <c r="A18" s="5"/>
      <c r="B18" s="7" t="s">
        <v>11</v>
      </c>
      <c r="C18" s="6"/>
      <c r="D18" s="6"/>
      <c r="E18" s="5"/>
      <c r="F18" s="16"/>
      <c r="G18" s="5"/>
      <c r="H18" s="21" t="s">
        <v>12</v>
      </c>
      <c r="I18" s="5"/>
      <c r="J18" s="5"/>
      <c r="K18" s="11"/>
      <c r="L18" s="5"/>
      <c r="M18" s="5"/>
      <c r="N18" s="1"/>
    </row>
    <row r="19" spans="1:14" ht="15.6" x14ac:dyDescent="0.3">
      <c r="A19" s="5"/>
      <c r="B19" s="5"/>
      <c r="C19" s="6"/>
      <c r="D19" s="6"/>
      <c r="E19" s="5"/>
      <c r="F19" s="5"/>
      <c r="G19" s="5"/>
      <c r="H19" s="5"/>
      <c r="I19" s="5"/>
      <c r="J19" s="5"/>
      <c r="K19" s="6"/>
      <c r="L19" s="5"/>
      <c r="M19" s="5"/>
      <c r="N19" s="1"/>
    </row>
    <row r="20" spans="1:14" ht="19.8" x14ac:dyDescent="0.4">
      <c r="A20" s="5"/>
      <c r="B20" s="22" t="s">
        <v>13</v>
      </c>
      <c r="C20" s="23" t="s">
        <v>22</v>
      </c>
      <c r="D20" s="23" t="s">
        <v>23</v>
      </c>
      <c r="E20" s="23" t="s">
        <v>24</v>
      </c>
      <c r="F20" s="24" t="s">
        <v>25</v>
      </c>
      <c r="G20" s="5"/>
      <c r="H20" s="25" t="s">
        <v>7</v>
      </c>
      <c r="I20" s="41">
        <f xml:space="preserve"> 2*(F21+F22+F24) + F23</f>
        <v>46000</v>
      </c>
      <c r="J20" s="26" t="s">
        <v>27</v>
      </c>
      <c r="K20" s="6"/>
      <c r="L20" s="5"/>
      <c r="M20" s="5"/>
      <c r="N20" s="1"/>
    </row>
    <row r="21" spans="1:14" ht="15.6" x14ac:dyDescent="0.3">
      <c r="A21" s="5"/>
      <c r="B21" s="22">
        <v>1</v>
      </c>
      <c r="C21" s="27">
        <f xml:space="preserve"> SQRT(F7^2 + (C7-F6)^2/4)</f>
        <v>0.6403124237432849</v>
      </c>
      <c r="D21" s="28">
        <f xml:space="preserve"> - C6*C21/(2*F7)</f>
        <v>-6403.1242374328485</v>
      </c>
      <c r="E21" s="20">
        <f xml:space="preserve"> ABS(D21/C$8)</f>
        <v>16.007810593582121</v>
      </c>
      <c r="F21" s="40">
        <f t="shared" ref="F21:F23" si="0" xml:space="preserve"> C21*E21*1000</f>
        <v>10250</v>
      </c>
      <c r="G21" s="5"/>
      <c r="H21" s="29" t="s">
        <v>4</v>
      </c>
      <c r="I21" s="30">
        <f xml:space="preserve"> ASIN(F7/C21)*180/PI()</f>
        <v>51.340191745909898</v>
      </c>
      <c r="J21" s="31" t="s">
        <v>6</v>
      </c>
      <c r="K21" s="5"/>
      <c r="L21" s="5"/>
      <c r="M21" s="5"/>
      <c r="N21" s="1"/>
    </row>
    <row r="22" spans="1:14" ht="15.6" x14ac:dyDescent="0.3">
      <c r="A22" s="5"/>
      <c r="B22" s="22">
        <v>2</v>
      </c>
      <c r="C22" s="27">
        <f xml:space="preserve"> SQRT(F7^2 + F6^2/4)</f>
        <v>0.50990195135927852</v>
      </c>
      <c r="D22" s="28">
        <f xml:space="preserve"> C6*C22/(2*F7)</f>
        <v>5099.0195135927852</v>
      </c>
      <c r="E22" s="20">
        <f xml:space="preserve"> ABS(D22/C$8)</f>
        <v>12.747548783981962</v>
      </c>
      <c r="F22" s="40">
        <f t="shared" si="0"/>
        <v>6500</v>
      </c>
      <c r="G22" s="5"/>
      <c r="H22" s="29" t="s">
        <v>5</v>
      </c>
      <c r="I22" s="30">
        <f xml:space="preserve"> ASIN(F7/C22)*180/PI()</f>
        <v>78.690067525979785</v>
      </c>
      <c r="J22" s="31" t="s">
        <v>6</v>
      </c>
      <c r="K22" s="5"/>
      <c r="L22" s="5"/>
      <c r="M22" s="5"/>
      <c r="N22" s="1"/>
    </row>
    <row r="23" spans="1:14" ht="15.6" x14ac:dyDescent="0.3">
      <c r="A23" s="5"/>
      <c r="B23" s="22">
        <v>3</v>
      </c>
      <c r="C23" s="27">
        <f xml:space="preserve"> F6</f>
        <v>0.2</v>
      </c>
      <c r="D23" s="28">
        <f xml:space="preserve"> - C6*C7/(4*F7)</f>
        <v>-5000</v>
      </c>
      <c r="E23" s="20">
        <f xml:space="preserve"> ABS(D23/C$8)</f>
        <v>12.5</v>
      </c>
      <c r="F23" s="40">
        <f t="shared" si="0"/>
        <v>2500</v>
      </c>
      <c r="G23" s="5"/>
      <c r="H23" s="32" t="s">
        <v>8</v>
      </c>
      <c r="I23" s="33">
        <f xml:space="preserve"> I20*C8/(C6*C7*1000)</f>
        <v>1.84</v>
      </c>
      <c r="J23" s="31"/>
      <c r="K23" s="5"/>
      <c r="L23" s="5"/>
      <c r="M23" s="5"/>
      <c r="N23" s="1"/>
    </row>
    <row r="24" spans="1:14" ht="15.6" x14ac:dyDescent="0.3">
      <c r="A24" s="5"/>
      <c r="B24" s="22">
        <v>4</v>
      </c>
      <c r="C24" s="27">
        <f xml:space="preserve"> C7/2</f>
        <v>0.5</v>
      </c>
      <c r="D24" s="28">
        <f xml:space="preserve"> C6*(C7-F6)/(4*F7)</f>
        <v>4000</v>
      </c>
      <c r="E24" s="20">
        <f xml:space="preserve"> ABS(D24/C$8)</f>
        <v>10</v>
      </c>
      <c r="F24" s="40">
        <f xml:space="preserve"> C24*E24*1000</f>
        <v>5000</v>
      </c>
      <c r="G24" s="5"/>
      <c r="H24" s="34" t="s">
        <v>9</v>
      </c>
      <c r="I24" s="35">
        <f xml:space="preserve"> C6*10^9/(I20*C9*9.807)</f>
        <v>7973.7239641566439</v>
      </c>
      <c r="J24" s="36"/>
      <c r="K24" s="5"/>
      <c r="L24" s="5"/>
      <c r="M24" s="5"/>
      <c r="N24" s="1"/>
    </row>
    <row r="25" spans="1:14" ht="18.600000000000001" x14ac:dyDescent="0.3">
      <c r="A25" s="5"/>
      <c r="B25" s="5"/>
      <c r="C25" s="37" t="s">
        <v>2</v>
      </c>
      <c r="D25" s="37" t="s">
        <v>10</v>
      </c>
      <c r="E25" s="37" t="s">
        <v>26</v>
      </c>
      <c r="F25" s="37" t="s">
        <v>27</v>
      </c>
      <c r="G25" s="5"/>
      <c r="H25" s="6"/>
      <c r="I25" s="6"/>
      <c r="J25" s="6"/>
      <c r="K25" s="5"/>
      <c r="L25" s="5"/>
      <c r="M25" s="5"/>
      <c r="N25" s="1"/>
    </row>
    <row r="26" spans="1:14" ht="15.6" x14ac:dyDescent="0.3">
      <c r="A26" s="5"/>
      <c r="B26" s="5"/>
      <c r="C26" s="5"/>
      <c r="D26" s="33"/>
      <c r="E26" s="5"/>
      <c r="F26" s="5"/>
      <c r="G26" s="5"/>
      <c r="H26" s="6"/>
      <c r="I26" s="6"/>
      <c r="J26" s="6"/>
      <c r="K26" s="5"/>
      <c r="L26" s="5"/>
      <c r="M26" s="6"/>
    </row>
    <row r="27" spans="1:14" ht="15.6" x14ac:dyDescent="0.3">
      <c r="A27" s="5"/>
      <c r="B27" s="14"/>
      <c r="C27" s="16"/>
      <c r="D27" s="6"/>
      <c r="E27" s="5"/>
      <c r="F27" s="5"/>
      <c r="G27" s="5"/>
      <c r="H27" s="6"/>
      <c r="I27" s="6"/>
      <c r="J27" s="6"/>
      <c r="K27" s="5"/>
      <c r="L27" s="5"/>
      <c r="M27" s="6"/>
    </row>
    <row r="28" spans="1:14" ht="15.6" x14ac:dyDescent="0.3">
      <c r="A28" s="44" t="s">
        <v>28</v>
      </c>
      <c r="B28" s="14"/>
      <c r="C28" s="43"/>
      <c r="D28" s="42"/>
      <c r="E28" s="28"/>
      <c r="F28" s="5"/>
      <c r="G28" s="5"/>
      <c r="H28" s="6"/>
      <c r="I28" s="6"/>
      <c r="J28" s="6"/>
      <c r="K28" s="5"/>
      <c r="L28" s="5"/>
      <c r="M28" s="6"/>
    </row>
    <row r="29" spans="1:14" ht="15.6" x14ac:dyDescent="0.3">
      <c r="A29" s="38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6"/>
    </row>
    <row r="30" spans="1:14" ht="15.6" x14ac:dyDescent="0.3">
      <c r="A30" s="6"/>
      <c r="B30" s="6"/>
      <c r="C30" s="6"/>
      <c r="D30" s="6"/>
      <c r="E30" s="6"/>
      <c r="F30" s="5"/>
      <c r="G30" s="5"/>
      <c r="H30" s="5"/>
      <c r="I30" s="5"/>
      <c r="J30" s="5"/>
      <c r="K30" s="5"/>
      <c r="L30" s="5"/>
      <c r="M30" s="6"/>
    </row>
    <row r="31" spans="1:14" x14ac:dyDescent="0.3">
      <c r="A31" s="3"/>
      <c r="B31" s="3"/>
      <c r="C31" s="3"/>
      <c r="D31" s="3"/>
      <c r="E31" s="3"/>
      <c r="F31" s="1"/>
      <c r="G31" s="1"/>
      <c r="H31" s="1"/>
      <c r="I31" s="1"/>
      <c r="J31" s="1"/>
      <c r="K31" s="1"/>
      <c r="L31" s="1"/>
    </row>
    <row r="32" spans="1:14" x14ac:dyDescent="0.3">
      <c r="A32" s="3"/>
      <c r="B32" s="3"/>
      <c r="C32" s="3"/>
      <c r="D32" s="3"/>
      <c r="E32" s="3"/>
      <c r="F32" s="1"/>
      <c r="G32" s="1"/>
      <c r="H32" s="1"/>
      <c r="I32" s="1"/>
      <c r="J32" s="1"/>
      <c r="K32" s="1"/>
      <c r="L32" s="1"/>
    </row>
  </sheetData>
  <pageMargins left="0.7" right="0.7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Rothwell - LR</dc:creator>
  <cp:lastModifiedBy>alro</cp:lastModifiedBy>
  <cp:lastPrinted>2016-08-15T12:42:29Z</cp:lastPrinted>
  <dcterms:created xsi:type="dcterms:W3CDTF">2012-03-14T15:35:20Z</dcterms:created>
  <dcterms:modified xsi:type="dcterms:W3CDTF">2017-02-08T09:34:14Z</dcterms:modified>
</cp:coreProperties>
</file>